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3月拨付表" sheetId="15" r:id="rId1"/>
  </sheets>
  <definedNames>
    <definedName name="_xlnm.Print_Area" localSheetId="0">'3月拨付表'!$A$1:$T$23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<sst xmlns="http://schemas.openxmlformats.org/spreadsheetml/2006/main" count="49" uniqueCount="35">
  <si>
    <t>龙南市3月城乡分散供养特困人员供养金及照料护理费拨付表</t>
  </si>
  <si>
    <t>序号</t>
  </si>
  <si>
    <t>乡镇</t>
  </si>
  <si>
    <t>城乡特困人数</t>
  </si>
  <si>
    <t>特困供养资金（元）</t>
  </si>
  <si>
    <t>分散特困照料护理费（元）</t>
  </si>
  <si>
    <t>合计</t>
  </si>
  <si>
    <t>其中</t>
  </si>
  <si>
    <t>农村特困</t>
  </si>
  <si>
    <t>城市特困</t>
  </si>
  <si>
    <t>农村特困人数</t>
  </si>
  <si>
    <t>城市特困人数</t>
  </si>
  <si>
    <t>失能</t>
  </si>
  <si>
    <t>半失能</t>
  </si>
  <si>
    <t>全自理</t>
  </si>
  <si>
    <t>小计</t>
  </si>
  <si>
    <t>城市社区</t>
  </si>
  <si>
    <t>龙南镇</t>
  </si>
  <si>
    <t>桃江乡</t>
  </si>
  <si>
    <t>里仁镇</t>
  </si>
  <si>
    <t>关西镇</t>
  </si>
  <si>
    <t>汶龙镇</t>
  </si>
  <si>
    <t>渡江镇</t>
  </si>
  <si>
    <t>程龙镇</t>
  </si>
  <si>
    <t>东江乡</t>
  </si>
  <si>
    <t>临塘乡</t>
  </si>
  <si>
    <t>南亨乡</t>
  </si>
  <si>
    <t>武当镇</t>
  </si>
  <si>
    <t>杨村镇</t>
  </si>
  <si>
    <t>夹湖乡</t>
  </si>
  <si>
    <t>九连山镇</t>
  </si>
  <si>
    <r>
      <rPr>
        <sz val="12"/>
        <rFont val="仿宋_GB2312"/>
        <charset val="134"/>
      </rPr>
      <t>注：1、特困人员分散供养标准：农村为860元</t>
    </r>
    <r>
      <rPr>
        <sz val="12"/>
        <rFont val="宋体"/>
        <charset val="134"/>
      </rPr>
      <t>∕</t>
    </r>
    <r>
      <rPr>
        <sz val="12"/>
        <rFont val="仿宋_GB2312"/>
        <charset val="134"/>
      </rPr>
      <t>人·月，城市为1150元</t>
    </r>
    <r>
      <rPr>
        <sz val="12"/>
        <rFont val="宋体"/>
        <charset val="134"/>
      </rPr>
      <t>∕</t>
    </r>
    <r>
      <rPr>
        <sz val="12"/>
        <rFont val="仿宋_GB2312"/>
        <charset val="134"/>
      </rPr>
      <t>人·月，从2023年1月1日起施行。
    2、农村特困失能、半失能人员生活标准提高为1150元/月·人。
    3.特困人员照料护理补助，失能人员1380元/月,半失能人员350元/月,全自理人员100元/月，从2023年1月1日起施行。</t>
    </r>
  </si>
  <si>
    <t xml:space="preserve">制表人：                                                           </t>
  </si>
  <si>
    <t>樊声繁</t>
  </si>
  <si>
    <t>联系电话：0797-3512904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</si>
</sst>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仿宋_GB2312"/>
      <charset val="134"/>
    </font>
    <font>
      <b/>
      <sz val="11"/>
      <name val="宋体"/>
      <charset val="134"/>
      <scheme val="minor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7" fillId="0" borderId="0" xfId="49" applyFont="1" applyFill="1" applyAlignment="1">
      <alignment horizontal="left" vertical="center" wrapText="1"/>
    </xf>
    <xf numFmtId="0" fontId="7" fillId="0" borderId="0" xfId="49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tabSelected="1" zoomScale="66" zoomScaleNormal="66" topLeftCell="A4" workbookViewId="0">
      <selection activeCell="X9" sqref="X9"/>
    </sheetView>
  </sheetViews>
  <sheetFormatPr defaultColWidth="9" defaultRowHeight="14.4"/>
  <cols>
    <col min="1" max="1" width="6.37962962962963" style="1" customWidth="1"/>
    <col min="2" max="2" width="10.8796296296296" style="1" customWidth="1"/>
    <col min="3" max="3" width="9.25" style="1" customWidth="1"/>
    <col min="4" max="7" width="9" style="1" customWidth="1"/>
    <col min="8" max="11" width="7.75" style="1" customWidth="1"/>
    <col min="12" max="13" width="11.8796296296296" style="1" customWidth="1"/>
    <col min="14" max="16" width="10.6296296296296" style="1" customWidth="1"/>
    <col min="17" max="20" width="12.5" style="1" customWidth="1"/>
    <col min="21" max="16384" width="9" style="1"/>
  </cols>
  <sheetData>
    <row r="1" s="1" customFormat="1" ht="54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39" customHeight="1" spans="1:20">
      <c r="A2" s="5" t="s">
        <v>1</v>
      </c>
      <c r="B2" s="6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15" t="s">
        <v>4</v>
      </c>
      <c r="M2" s="16"/>
      <c r="N2" s="5" t="s">
        <v>5</v>
      </c>
      <c r="O2" s="5"/>
      <c r="P2" s="5"/>
      <c r="Q2" s="5"/>
      <c r="R2" s="5"/>
      <c r="S2" s="5"/>
      <c r="T2" s="5"/>
    </row>
    <row r="3" s="1" customFormat="1" ht="39" customHeight="1" spans="1:20">
      <c r="A3" s="5"/>
      <c r="B3" s="6"/>
      <c r="C3" s="5" t="s">
        <v>6</v>
      </c>
      <c r="D3" s="5" t="s">
        <v>7</v>
      </c>
      <c r="E3" s="5"/>
      <c r="F3" s="5"/>
      <c r="G3" s="5"/>
      <c r="H3" s="5"/>
      <c r="I3" s="5"/>
      <c r="J3" s="5"/>
      <c r="K3" s="5"/>
      <c r="L3" s="17"/>
      <c r="M3" s="18"/>
      <c r="N3" s="5" t="s">
        <v>8</v>
      </c>
      <c r="O3" s="5"/>
      <c r="P3" s="5"/>
      <c r="Q3" s="5" t="s">
        <v>9</v>
      </c>
      <c r="R3" s="5"/>
      <c r="S3" s="5"/>
      <c r="T3" s="5" t="s">
        <v>6</v>
      </c>
    </row>
    <row r="4" s="1" customFormat="1" ht="39" customHeight="1" spans="1:20">
      <c r="A4" s="5"/>
      <c r="B4" s="6"/>
      <c r="C4" s="5"/>
      <c r="D4" s="5" t="s">
        <v>10</v>
      </c>
      <c r="E4" s="5"/>
      <c r="F4" s="5"/>
      <c r="G4" s="5"/>
      <c r="H4" s="5" t="s">
        <v>11</v>
      </c>
      <c r="I4" s="5"/>
      <c r="J4" s="5"/>
      <c r="K4" s="5"/>
      <c r="L4" s="19" t="s">
        <v>8</v>
      </c>
      <c r="M4" s="19" t="s">
        <v>9</v>
      </c>
      <c r="N4" s="6" t="s">
        <v>12</v>
      </c>
      <c r="O4" s="6" t="s">
        <v>13</v>
      </c>
      <c r="P4" s="6" t="s">
        <v>14</v>
      </c>
      <c r="Q4" s="6" t="s">
        <v>12</v>
      </c>
      <c r="R4" s="6" t="s">
        <v>13</v>
      </c>
      <c r="S4" s="6" t="s">
        <v>14</v>
      </c>
      <c r="T4" s="5"/>
    </row>
    <row r="5" s="1" customFormat="1" ht="39" customHeight="1" spans="1:20">
      <c r="A5" s="5"/>
      <c r="B5" s="6"/>
      <c r="C5" s="5"/>
      <c r="D5" s="5" t="s">
        <v>12</v>
      </c>
      <c r="E5" s="6" t="s">
        <v>13</v>
      </c>
      <c r="F5" s="6" t="s">
        <v>14</v>
      </c>
      <c r="G5" s="5" t="s">
        <v>15</v>
      </c>
      <c r="H5" s="6" t="s">
        <v>12</v>
      </c>
      <c r="I5" s="6" t="s">
        <v>13</v>
      </c>
      <c r="J5" s="6" t="s">
        <v>14</v>
      </c>
      <c r="K5" s="6" t="s">
        <v>15</v>
      </c>
      <c r="L5" s="20"/>
      <c r="M5" s="20"/>
      <c r="N5" s="6"/>
      <c r="O5" s="6"/>
      <c r="P5" s="6"/>
      <c r="Q5" s="6"/>
      <c r="R5" s="6"/>
      <c r="S5" s="6"/>
      <c r="T5" s="5"/>
    </row>
    <row r="6" s="2" customFormat="1" ht="27" customHeight="1" spans="1:20">
      <c r="A6" s="7">
        <v>1</v>
      </c>
      <c r="B6" s="8" t="s">
        <v>16</v>
      </c>
      <c r="C6" s="9">
        <f t="shared" ref="C6:C20" si="0">G6+K6</f>
        <v>42</v>
      </c>
      <c r="D6" s="7">
        <v>6</v>
      </c>
      <c r="E6" s="7">
        <v>2</v>
      </c>
      <c r="F6" s="7">
        <v>2</v>
      </c>
      <c r="G6" s="9">
        <f t="shared" ref="G6:G20" si="1">D6+E6+F6</f>
        <v>10</v>
      </c>
      <c r="H6" s="7">
        <v>22</v>
      </c>
      <c r="I6" s="7">
        <v>7</v>
      </c>
      <c r="J6" s="7">
        <v>3</v>
      </c>
      <c r="K6" s="9">
        <f t="shared" ref="K6:K20" si="2">H6+I6+J6</f>
        <v>32</v>
      </c>
      <c r="L6" s="9">
        <f t="shared" ref="L6:L20" si="3">(D6+E6)*1150+(F6*860)</f>
        <v>10920</v>
      </c>
      <c r="M6" s="9">
        <f t="shared" ref="M6:M20" si="4">K6*1150</f>
        <v>36800</v>
      </c>
      <c r="N6" s="7">
        <f t="shared" ref="N6:N20" si="5">D6*1380</f>
        <v>8280</v>
      </c>
      <c r="O6" s="7">
        <f t="shared" ref="O6:O20" si="6">E6*350</f>
        <v>700</v>
      </c>
      <c r="P6" s="7">
        <f t="shared" ref="P6:P20" si="7">F6*100</f>
        <v>200</v>
      </c>
      <c r="Q6" s="7">
        <f t="shared" ref="Q6:Q20" si="8">H6*1380</f>
        <v>30360</v>
      </c>
      <c r="R6" s="7">
        <f t="shared" ref="R6:R20" si="9">I6*350</f>
        <v>2450</v>
      </c>
      <c r="S6" s="7">
        <f t="shared" ref="S6:S20" si="10">J6*100</f>
        <v>300</v>
      </c>
      <c r="T6" s="9">
        <f t="shared" ref="T6:T20" si="11">SUM(N6:S6)</f>
        <v>42290</v>
      </c>
    </row>
    <row r="7" s="2" customFormat="1" ht="27" customHeight="1" spans="1:20">
      <c r="A7" s="7">
        <v>2</v>
      </c>
      <c r="B7" s="8" t="s">
        <v>17</v>
      </c>
      <c r="C7" s="9">
        <f t="shared" si="0"/>
        <v>98</v>
      </c>
      <c r="D7" s="7">
        <v>24</v>
      </c>
      <c r="E7" s="7">
        <v>4</v>
      </c>
      <c r="F7" s="7">
        <v>37</v>
      </c>
      <c r="G7" s="9">
        <f t="shared" si="1"/>
        <v>65</v>
      </c>
      <c r="H7" s="7">
        <v>20</v>
      </c>
      <c r="I7" s="7">
        <v>5</v>
      </c>
      <c r="J7" s="7">
        <v>8</v>
      </c>
      <c r="K7" s="9">
        <f t="shared" si="2"/>
        <v>33</v>
      </c>
      <c r="L7" s="9">
        <f t="shared" si="3"/>
        <v>64020</v>
      </c>
      <c r="M7" s="9">
        <f t="shared" si="4"/>
        <v>37950</v>
      </c>
      <c r="N7" s="7">
        <f t="shared" si="5"/>
        <v>33120</v>
      </c>
      <c r="O7" s="7">
        <f t="shared" si="6"/>
        <v>1400</v>
      </c>
      <c r="P7" s="7">
        <f t="shared" si="7"/>
        <v>3700</v>
      </c>
      <c r="Q7" s="7">
        <f t="shared" si="8"/>
        <v>27600</v>
      </c>
      <c r="R7" s="7">
        <f t="shared" si="9"/>
        <v>1750</v>
      </c>
      <c r="S7" s="7">
        <f t="shared" si="10"/>
        <v>800</v>
      </c>
      <c r="T7" s="9">
        <f t="shared" si="11"/>
        <v>68370</v>
      </c>
    </row>
    <row r="8" s="1" customFormat="1" ht="27" customHeight="1" spans="1:20">
      <c r="A8" s="10">
        <v>3</v>
      </c>
      <c r="B8" s="8" t="s">
        <v>18</v>
      </c>
      <c r="C8" s="5">
        <f t="shared" si="0"/>
        <v>51</v>
      </c>
      <c r="D8" s="10">
        <v>25</v>
      </c>
      <c r="E8" s="10">
        <v>1</v>
      </c>
      <c r="F8" s="10">
        <v>21</v>
      </c>
      <c r="G8" s="5">
        <f t="shared" si="1"/>
        <v>47</v>
      </c>
      <c r="H8" s="10">
        <v>2</v>
      </c>
      <c r="I8" s="10">
        <v>0</v>
      </c>
      <c r="J8" s="10">
        <v>2</v>
      </c>
      <c r="K8" s="5">
        <f t="shared" si="2"/>
        <v>4</v>
      </c>
      <c r="L8" s="5">
        <f t="shared" si="3"/>
        <v>47960</v>
      </c>
      <c r="M8" s="9">
        <f t="shared" si="4"/>
        <v>4600</v>
      </c>
      <c r="N8" s="7">
        <f t="shared" si="5"/>
        <v>34500</v>
      </c>
      <c r="O8" s="7">
        <f t="shared" si="6"/>
        <v>350</v>
      </c>
      <c r="P8" s="7">
        <f t="shared" si="7"/>
        <v>2100</v>
      </c>
      <c r="Q8" s="7">
        <f t="shared" si="8"/>
        <v>2760</v>
      </c>
      <c r="R8" s="7">
        <f t="shared" si="9"/>
        <v>0</v>
      </c>
      <c r="S8" s="7">
        <f t="shared" si="10"/>
        <v>200</v>
      </c>
      <c r="T8" s="5">
        <f t="shared" si="11"/>
        <v>39910</v>
      </c>
    </row>
    <row r="9" s="2" customFormat="1" ht="27" customHeight="1" spans="1:20">
      <c r="A9" s="7">
        <v>4</v>
      </c>
      <c r="B9" s="8" t="s">
        <v>19</v>
      </c>
      <c r="C9" s="9">
        <f t="shared" si="0"/>
        <v>41</v>
      </c>
      <c r="D9" s="7">
        <v>13</v>
      </c>
      <c r="E9" s="7">
        <v>2</v>
      </c>
      <c r="F9" s="7">
        <v>22</v>
      </c>
      <c r="G9" s="9">
        <f t="shared" si="1"/>
        <v>37</v>
      </c>
      <c r="H9" s="7">
        <v>1</v>
      </c>
      <c r="I9" s="7">
        <v>1</v>
      </c>
      <c r="J9" s="7">
        <v>2</v>
      </c>
      <c r="K9" s="9">
        <f t="shared" si="2"/>
        <v>4</v>
      </c>
      <c r="L9" s="5">
        <f t="shared" si="3"/>
        <v>36170</v>
      </c>
      <c r="M9" s="9">
        <f t="shared" si="4"/>
        <v>4600</v>
      </c>
      <c r="N9" s="7">
        <f t="shared" si="5"/>
        <v>17940</v>
      </c>
      <c r="O9" s="7">
        <f t="shared" si="6"/>
        <v>700</v>
      </c>
      <c r="P9" s="7">
        <f t="shared" si="7"/>
        <v>2200</v>
      </c>
      <c r="Q9" s="7">
        <f t="shared" si="8"/>
        <v>1380</v>
      </c>
      <c r="R9" s="7">
        <f t="shared" si="9"/>
        <v>350</v>
      </c>
      <c r="S9" s="7">
        <f t="shared" si="10"/>
        <v>200</v>
      </c>
      <c r="T9" s="9">
        <f t="shared" si="11"/>
        <v>22770</v>
      </c>
    </row>
    <row r="10" s="1" customFormat="1" ht="27" customHeight="1" spans="1:20">
      <c r="A10" s="10">
        <v>5</v>
      </c>
      <c r="B10" s="8" t="s">
        <v>20</v>
      </c>
      <c r="C10" s="5">
        <f t="shared" si="0"/>
        <v>14</v>
      </c>
      <c r="D10" s="10">
        <v>5</v>
      </c>
      <c r="E10" s="10">
        <v>2</v>
      </c>
      <c r="F10" s="10">
        <v>7</v>
      </c>
      <c r="G10" s="5">
        <f t="shared" si="1"/>
        <v>14</v>
      </c>
      <c r="H10" s="10">
        <v>0</v>
      </c>
      <c r="I10" s="10">
        <v>0</v>
      </c>
      <c r="J10" s="10">
        <v>0</v>
      </c>
      <c r="K10" s="5">
        <f t="shared" si="2"/>
        <v>0</v>
      </c>
      <c r="L10" s="5">
        <f t="shared" si="3"/>
        <v>14070</v>
      </c>
      <c r="M10" s="9">
        <f t="shared" si="4"/>
        <v>0</v>
      </c>
      <c r="N10" s="7">
        <f t="shared" si="5"/>
        <v>6900</v>
      </c>
      <c r="O10" s="7">
        <f t="shared" si="6"/>
        <v>700</v>
      </c>
      <c r="P10" s="7">
        <f t="shared" si="7"/>
        <v>700</v>
      </c>
      <c r="Q10" s="7">
        <f t="shared" si="8"/>
        <v>0</v>
      </c>
      <c r="R10" s="7">
        <f t="shared" si="9"/>
        <v>0</v>
      </c>
      <c r="S10" s="7">
        <f t="shared" si="10"/>
        <v>0</v>
      </c>
      <c r="T10" s="5">
        <f t="shared" si="11"/>
        <v>8300</v>
      </c>
    </row>
    <row r="11" s="1" customFormat="1" ht="27" customHeight="1" spans="1:20">
      <c r="A11" s="10">
        <v>6</v>
      </c>
      <c r="B11" s="8" t="s">
        <v>21</v>
      </c>
      <c r="C11" s="5">
        <f t="shared" si="0"/>
        <v>47</v>
      </c>
      <c r="D11" s="10">
        <v>21</v>
      </c>
      <c r="E11" s="10">
        <v>3</v>
      </c>
      <c r="F11" s="10">
        <v>19</v>
      </c>
      <c r="G11" s="5">
        <f t="shared" si="1"/>
        <v>43</v>
      </c>
      <c r="H11" s="10">
        <v>1</v>
      </c>
      <c r="I11" s="10">
        <v>0</v>
      </c>
      <c r="J11" s="10">
        <v>3</v>
      </c>
      <c r="K11" s="5">
        <f t="shared" si="2"/>
        <v>4</v>
      </c>
      <c r="L11" s="5">
        <f t="shared" si="3"/>
        <v>43940</v>
      </c>
      <c r="M11" s="9">
        <f t="shared" si="4"/>
        <v>4600</v>
      </c>
      <c r="N11" s="7">
        <f t="shared" si="5"/>
        <v>28980</v>
      </c>
      <c r="O11" s="7">
        <f t="shared" si="6"/>
        <v>1050</v>
      </c>
      <c r="P11" s="7">
        <f t="shared" si="7"/>
        <v>1900</v>
      </c>
      <c r="Q11" s="7">
        <f t="shared" si="8"/>
        <v>1380</v>
      </c>
      <c r="R11" s="7">
        <f t="shared" si="9"/>
        <v>0</v>
      </c>
      <c r="S11" s="7">
        <f t="shared" si="10"/>
        <v>300</v>
      </c>
      <c r="T11" s="5">
        <f t="shared" si="11"/>
        <v>33610</v>
      </c>
    </row>
    <row r="12" s="1" customFormat="1" ht="27" customHeight="1" spans="1:20">
      <c r="A12" s="10">
        <v>7</v>
      </c>
      <c r="B12" s="8" t="s">
        <v>22</v>
      </c>
      <c r="C12" s="5">
        <f t="shared" si="0"/>
        <v>79</v>
      </c>
      <c r="D12" s="10">
        <v>29</v>
      </c>
      <c r="E12" s="10">
        <v>4</v>
      </c>
      <c r="F12" s="10">
        <v>41</v>
      </c>
      <c r="G12" s="5">
        <f t="shared" si="1"/>
        <v>74</v>
      </c>
      <c r="H12" s="10">
        <v>2</v>
      </c>
      <c r="I12" s="10">
        <v>0</v>
      </c>
      <c r="J12" s="10">
        <v>3</v>
      </c>
      <c r="K12" s="5">
        <f t="shared" si="2"/>
        <v>5</v>
      </c>
      <c r="L12" s="5">
        <f t="shared" si="3"/>
        <v>73210</v>
      </c>
      <c r="M12" s="9">
        <f t="shared" si="4"/>
        <v>5750</v>
      </c>
      <c r="N12" s="7">
        <f t="shared" si="5"/>
        <v>40020</v>
      </c>
      <c r="O12" s="7">
        <f t="shared" si="6"/>
        <v>1400</v>
      </c>
      <c r="P12" s="7">
        <f t="shared" si="7"/>
        <v>4100</v>
      </c>
      <c r="Q12" s="7">
        <f t="shared" si="8"/>
        <v>2760</v>
      </c>
      <c r="R12" s="7">
        <f t="shared" si="9"/>
        <v>0</v>
      </c>
      <c r="S12" s="7">
        <f t="shared" si="10"/>
        <v>300</v>
      </c>
      <c r="T12" s="5">
        <f t="shared" si="11"/>
        <v>48580</v>
      </c>
    </row>
    <row r="13" s="1" customFormat="1" ht="27" customHeight="1" spans="1:20">
      <c r="A13" s="10">
        <v>8</v>
      </c>
      <c r="B13" s="8" t="s">
        <v>23</v>
      </c>
      <c r="C13" s="5">
        <f t="shared" si="0"/>
        <v>22</v>
      </c>
      <c r="D13" s="10">
        <v>7</v>
      </c>
      <c r="E13" s="10">
        <v>1</v>
      </c>
      <c r="F13" s="10">
        <v>9</v>
      </c>
      <c r="G13" s="5">
        <f t="shared" si="1"/>
        <v>17</v>
      </c>
      <c r="H13" s="10">
        <v>1</v>
      </c>
      <c r="I13" s="10">
        <v>0</v>
      </c>
      <c r="J13" s="10">
        <v>4</v>
      </c>
      <c r="K13" s="5">
        <f t="shared" si="2"/>
        <v>5</v>
      </c>
      <c r="L13" s="5">
        <f t="shared" si="3"/>
        <v>16940</v>
      </c>
      <c r="M13" s="9">
        <f t="shared" si="4"/>
        <v>5750</v>
      </c>
      <c r="N13" s="7">
        <f t="shared" si="5"/>
        <v>9660</v>
      </c>
      <c r="O13" s="7">
        <f t="shared" si="6"/>
        <v>350</v>
      </c>
      <c r="P13" s="7">
        <f t="shared" si="7"/>
        <v>900</v>
      </c>
      <c r="Q13" s="7">
        <f t="shared" si="8"/>
        <v>1380</v>
      </c>
      <c r="R13" s="7">
        <f t="shared" si="9"/>
        <v>0</v>
      </c>
      <c r="S13" s="7">
        <f t="shared" si="10"/>
        <v>400</v>
      </c>
      <c r="T13" s="5">
        <f t="shared" si="11"/>
        <v>12690</v>
      </c>
    </row>
    <row r="14" s="1" customFormat="1" ht="27" customHeight="1" spans="1:20">
      <c r="A14" s="10">
        <v>9</v>
      </c>
      <c r="B14" s="8" t="s">
        <v>24</v>
      </c>
      <c r="C14" s="5">
        <f t="shared" si="0"/>
        <v>42</v>
      </c>
      <c r="D14" s="10">
        <v>14</v>
      </c>
      <c r="E14" s="10">
        <v>4</v>
      </c>
      <c r="F14" s="10">
        <v>24</v>
      </c>
      <c r="G14" s="5">
        <f t="shared" si="1"/>
        <v>42</v>
      </c>
      <c r="H14" s="10">
        <v>0</v>
      </c>
      <c r="I14" s="10">
        <v>0</v>
      </c>
      <c r="J14" s="10">
        <v>0</v>
      </c>
      <c r="K14" s="5">
        <f t="shared" si="2"/>
        <v>0</v>
      </c>
      <c r="L14" s="5">
        <f t="shared" si="3"/>
        <v>41340</v>
      </c>
      <c r="M14" s="9">
        <f t="shared" si="4"/>
        <v>0</v>
      </c>
      <c r="N14" s="7">
        <f t="shared" si="5"/>
        <v>19320</v>
      </c>
      <c r="O14" s="7">
        <f t="shared" si="6"/>
        <v>1400</v>
      </c>
      <c r="P14" s="7">
        <f t="shared" si="7"/>
        <v>2400</v>
      </c>
      <c r="Q14" s="7">
        <f t="shared" si="8"/>
        <v>0</v>
      </c>
      <c r="R14" s="7">
        <f t="shared" si="9"/>
        <v>0</v>
      </c>
      <c r="S14" s="7">
        <f t="shared" si="10"/>
        <v>0</v>
      </c>
      <c r="T14" s="5">
        <f t="shared" si="11"/>
        <v>23120</v>
      </c>
    </row>
    <row r="15" s="1" customFormat="1" ht="27" customHeight="1" spans="1:20">
      <c r="A15" s="10">
        <v>10</v>
      </c>
      <c r="B15" s="8" t="s">
        <v>25</v>
      </c>
      <c r="C15" s="5">
        <f t="shared" si="0"/>
        <v>41</v>
      </c>
      <c r="D15" s="10">
        <v>14</v>
      </c>
      <c r="E15" s="10">
        <v>2</v>
      </c>
      <c r="F15" s="10">
        <v>23</v>
      </c>
      <c r="G15" s="5">
        <f t="shared" si="1"/>
        <v>39</v>
      </c>
      <c r="H15" s="10">
        <v>0</v>
      </c>
      <c r="I15" s="10">
        <v>0</v>
      </c>
      <c r="J15" s="10">
        <v>2</v>
      </c>
      <c r="K15" s="5">
        <f t="shared" si="2"/>
        <v>2</v>
      </c>
      <c r="L15" s="5">
        <f t="shared" si="3"/>
        <v>38180</v>
      </c>
      <c r="M15" s="9">
        <f t="shared" si="4"/>
        <v>2300</v>
      </c>
      <c r="N15" s="7">
        <f t="shared" si="5"/>
        <v>19320</v>
      </c>
      <c r="O15" s="7">
        <f t="shared" si="6"/>
        <v>700</v>
      </c>
      <c r="P15" s="7">
        <f t="shared" si="7"/>
        <v>2300</v>
      </c>
      <c r="Q15" s="7">
        <f t="shared" si="8"/>
        <v>0</v>
      </c>
      <c r="R15" s="7">
        <f t="shared" si="9"/>
        <v>0</v>
      </c>
      <c r="S15" s="7">
        <f t="shared" si="10"/>
        <v>200</v>
      </c>
      <c r="T15" s="5">
        <f t="shared" si="11"/>
        <v>22520</v>
      </c>
    </row>
    <row r="16" s="1" customFormat="1" ht="27" customHeight="1" spans="1:20">
      <c r="A16" s="10">
        <v>11</v>
      </c>
      <c r="B16" s="8" t="s">
        <v>26</v>
      </c>
      <c r="C16" s="5">
        <f t="shared" si="0"/>
        <v>25</v>
      </c>
      <c r="D16" s="10">
        <v>7</v>
      </c>
      <c r="E16" s="10">
        <v>1</v>
      </c>
      <c r="F16" s="10">
        <v>13</v>
      </c>
      <c r="G16" s="5">
        <f t="shared" si="1"/>
        <v>21</v>
      </c>
      <c r="H16" s="10">
        <v>2</v>
      </c>
      <c r="I16" s="10">
        <v>0</v>
      </c>
      <c r="J16" s="10">
        <v>2</v>
      </c>
      <c r="K16" s="5">
        <f t="shared" si="2"/>
        <v>4</v>
      </c>
      <c r="L16" s="5">
        <f t="shared" si="3"/>
        <v>20380</v>
      </c>
      <c r="M16" s="9">
        <f t="shared" si="4"/>
        <v>4600</v>
      </c>
      <c r="N16" s="7">
        <f t="shared" si="5"/>
        <v>9660</v>
      </c>
      <c r="O16" s="7">
        <f t="shared" si="6"/>
        <v>350</v>
      </c>
      <c r="P16" s="7">
        <f t="shared" si="7"/>
        <v>1300</v>
      </c>
      <c r="Q16" s="7">
        <f t="shared" si="8"/>
        <v>2760</v>
      </c>
      <c r="R16" s="7">
        <f t="shared" si="9"/>
        <v>0</v>
      </c>
      <c r="S16" s="7">
        <f t="shared" si="10"/>
        <v>200</v>
      </c>
      <c r="T16" s="5">
        <f t="shared" si="11"/>
        <v>14270</v>
      </c>
    </row>
    <row r="17" s="1" customFormat="1" ht="27" customHeight="1" spans="1:20">
      <c r="A17" s="10">
        <v>12</v>
      </c>
      <c r="B17" s="8" t="s">
        <v>27</v>
      </c>
      <c r="C17" s="5">
        <f t="shared" si="0"/>
        <v>16</v>
      </c>
      <c r="D17" s="10">
        <v>3</v>
      </c>
      <c r="E17" s="10">
        <v>0</v>
      </c>
      <c r="F17" s="10">
        <v>11</v>
      </c>
      <c r="G17" s="5">
        <f t="shared" si="1"/>
        <v>14</v>
      </c>
      <c r="H17" s="10">
        <v>0</v>
      </c>
      <c r="I17" s="10">
        <v>0</v>
      </c>
      <c r="J17" s="10">
        <v>2</v>
      </c>
      <c r="K17" s="5">
        <f t="shared" si="2"/>
        <v>2</v>
      </c>
      <c r="L17" s="5">
        <f t="shared" si="3"/>
        <v>12910</v>
      </c>
      <c r="M17" s="9">
        <f t="shared" si="4"/>
        <v>2300</v>
      </c>
      <c r="N17" s="7">
        <f t="shared" si="5"/>
        <v>4140</v>
      </c>
      <c r="O17" s="7">
        <f t="shared" si="6"/>
        <v>0</v>
      </c>
      <c r="P17" s="7">
        <f t="shared" si="7"/>
        <v>1100</v>
      </c>
      <c r="Q17" s="7">
        <f t="shared" si="8"/>
        <v>0</v>
      </c>
      <c r="R17" s="7">
        <f t="shared" si="9"/>
        <v>0</v>
      </c>
      <c r="S17" s="7">
        <f t="shared" si="10"/>
        <v>200</v>
      </c>
      <c r="T17" s="5">
        <f t="shared" si="11"/>
        <v>5440</v>
      </c>
    </row>
    <row r="18" s="2" customFormat="1" ht="27" customHeight="1" spans="1:20">
      <c r="A18" s="7">
        <v>13</v>
      </c>
      <c r="B18" s="8" t="s">
        <v>28</v>
      </c>
      <c r="C18" s="9">
        <f t="shared" si="0"/>
        <v>86</v>
      </c>
      <c r="D18" s="7">
        <v>34</v>
      </c>
      <c r="E18" s="7">
        <v>10</v>
      </c>
      <c r="F18" s="7">
        <v>42</v>
      </c>
      <c r="G18" s="9">
        <f t="shared" si="1"/>
        <v>86</v>
      </c>
      <c r="H18" s="7">
        <v>0</v>
      </c>
      <c r="I18" s="7">
        <v>0</v>
      </c>
      <c r="J18" s="7">
        <v>0</v>
      </c>
      <c r="K18" s="9">
        <f t="shared" si="2"/>
        <v>0</v>
      </c>
      <c r="L18" s="9">
        <f t="shared" si="3"/>
        <v>86720</v>
      </c>
      <c r="M18" s="9">
        <f t="shared" si="4"/>
        <v>0</v>
      </c>
      <c r="N18" s="7">
        <f t="shared" si="5"/>
        <v>46920</v>
      </c>
      <c r="O18" s="7">
        <f t="shared" si="6"/>
        <v>3500</v>
      </c>
      <c r="P18" s="7">
        <f t="shared" si="7"/>
        <v>4200</v>
      </c>
      <c r="Q18" s="7">
        <f t="shared" si="8"/>
        <v>0</v>
      </c>
      <c r="R18" s="7">
        <f t="shared" si="9"/>
        <v>0</v>
      </c>
      <c r="S18" s="7">
        <f t="shared" si="10"/>
        <v>0</v>
      </c>
      <c r="T18" s="9">
        <f t="shared" si="11"/>
        <v>54620</v>
      </c>
    </row>
    <row r="19" s="1" customFormat="1" ht="27" customHeight="1" spans="1:20">
      <c r="A19" s="10">
        <v>14</v>
      </c>
      <c r="B19" s="8" t="s">
        <v>29</v>
      </c>
      <c r="C19" s="5">
        <f t="shared" si="0"/>
        <v>31</v>
      </c>
      <c r="D19" s="10">
        <v>9</v>
      </c>
      <c r="E19" s="10">
        <v>4</v>
      </c>
      <c r="F19" s="10">
        <v>15</v>
      </c>
      <c r="G19" s="5">
        <f t="shared" si="1"/>
        <v>28</v>
      </c>
      <c r="H19" s="10">
        <v>1</v>
      </c>
      <c r="I19" s="10">
        <v>0</v>
      </c>
      <c r="J19" s="10">
        <v>2</v>
      </c>
      <c r="K19" s="5">
        <f t="shared" si="2"/>
        <v>3</v>
      </c>
      <c r="L19" s="5">
        <f t="shared" si="3"/>
        <v>27850</v>
      </c>
      <c r="M19" s="9">
        <f t="shared" si="4"/>
        <v>3450</v>
      </c>
      <c r="N19" s="7">
        <f t="shared" si="5"/>
        <v>12420</v>
      </c>
      <c r="O19" s="7">
        <f t="shared" si="6"/>
        <v>1400</v>
      </c>
      <c r="P19" s="7">
        <f t="shared" si="7"/>
        <v>1500</v>
      </c>
      <c r="Q19" s="7">
        <f t="shared" si="8"/>
        <v>1380</v>
      </c>
      <c r="R19" s="7">
        <f t="shared" si="9"/>
        <v>0</v>
      </c>
      <c r="S19" s="7">
        <f t="shared" si="10"/>
        <v>200</v>
      </c>
      <c r="T19" s="5">
        <f t="shared" si="11"/>
        <v>16900</v>
      </c>
    </row>
    <row r="20" s="1" customFormat="1" ht="27" customHeight="1" spans="1:20">
      <c r="A20" s="10">
        <v>15</v>
      </c>
      <c r="B20" s="8" t="s">
        <v>30</v>
      </c>
      <c r="C20" s="5">
        <f t="shared" si="0"/>
        <v>14</v>
      </c>
      <c r="D20" s="10">
        <v>7</v>
      </c>
      <c r="E20" s="10">
        <v>1</v>
      </c>
      <c r="F20" s="10">
        <v>6</v>
      </c>
      <c r="G20" s="5">
        <f t="shared" si="1"/>
        <v>14</v>
      </c>
      <c r="H20" s="10">
        <v>0</v>
      </c>
      <c r="I20" s="10">
        <v>0</v>
      </c>
      <c r="J20" s="10">
        <v>0</v>
      </c>
      <c r="K20" s="5">
        <f t="shared" si="2"/>
        <v>0</v>
      </c>
      <c r="L20" s="5">
        <f t="shared" si="3"/>
        <v>14360</v>
      </c>
      <c r="M20" s="9">
        <f t="shared" si="4"/>
        <v>0</v>
      </c>
      <c r="N20" s="7">
        <f t="shared" si="5"/>
        <v>9660</v>
      </c>
      <c r="O20" s="7">
        <f t="shared" si="6"/>
        <v>350</v>
      </c>
      <c r="P20" s="7">
        <f t="shared" si="7"/>
        <v>600</v>
      </c>
      <c r="Q20" s="7">
        <f t="shared" si="8"/>
        <v>0</v>
      </c>
      <c r="R20" s="7">
        <f t="shared" si="9"/>
        <v>0</v>
      </c>
      <c r="S20" s="7">
        <f t="shared" si="10"/>
        <v>0</v>
      </c>
      <c r="T20" s="5">
        <f t="shared" si="11"/>
        <v>10610</v>
      </c>
    </row>
    <row r="21" s="1" customFormat="1" ht="30" customHeight="1" spans="1:20">
      <c r="A21" s="11"/>
      <c r="B21" s="5" t="s">
        <v>6</v>
      </c>
      <c r="C21" s="5">
        <f t="shared" ref="C21:T21" si="12">SUM(C6:C20)</f>
        <v>649</v>
      </c>
      <c r="D21" s="10">
        <f t="shared" si="12"/>
        <v>218</v>
      </c>
      <c r="E21" s="10">
        <f t="shared" si="12"/>
        <v>41</v>
      </c>
      <c r="F21" s="10">
        <f t="shared" si="12"/>
        <v>292</v>
      </c>
      <c r="G21" s="5">
        <f t="shared" si="12"/>
        <v>551</v>
      </c>
      <c r="H21" s="10">
        <f t="shared" si="12"/>
        <v>52</v>
      </c>
      <c r="I21" s="10">
        <f t="shared" si="12"/>
        <v>13</v>
      </c>
      <c r="J21" s="10">
        <f t="shared" si="12"/>
        <v>33</v>
      </c>
      <c r="K21" s="5">
        <f t="shared" si="12"/>
        <v>98</v>
      </c>
      <c r="L21" s="5">
        <f t="shared" si="12"/>
        <v>548970</v>
      </c>
      <c r="M21" s="5">
        <f t="shared" si="12"/>
        <v>112700</v>
      </c>
      <c r="N21" s="10">
        <f t="shared" si="12"/>
        <v>300840</v>
      </c>
      <c r="O21" s="10">
        <f t="shared" si="12"/>
        <v>14350</v>
      </c>
      <c r="P21" s="10">
        <f t="shared" si="12"/>
        <v>29200</v>
      </c>
      <c r="Q21" s="10">
        <f t="shared" si="12"/>
        <v>71760</v>
      </c>
      <c r="R21" s="10">
        <f t="shared" si="12"/>
        <v>4550</v>
      </c>
      <c r="S21" s="10">
        <f t="shared" si="12"/>
        <v>3300</v>
      </c>
      <c r="T21" s="5">
        <f t="shared" si="12"/>
        <v>424000</v>
      </c>
    </row>
    <row r="22" s="3" customFormat="1" ht="57" customHeight="1" spans="1:20">
      <c r="A22" s="12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="3" customFormat="1" ht="34" customHeight="1" spans="1:9">
      <c r="A23" s="13"/>
      <c r="B23" s="14" t="s">
        <v>32</v>
      </c>
      <c r="C23" s="14" t="s">
        <v>33</v>
      </c>
      <c r="D23" s="14"/>
      <c r="E23" s="14"/>
      <c r="F23" s="14"/>
      <c r="G23" s="14"/>
      <c r="H23" s="14"/>
      <c r="I23" s="3" t="s">
        <v>34</v>
      </c>
    </row>
    <row r="24" spans="12:12">
      <c r="L24" s="21"/>
    </row>
  </sheetData>
  <mergeCells count="22">
    <mergeCell ref="A1:T1"/>
    <mergeCell ref="C2:K2"/>
    <mergeCell ref="N2:T2"/>
    <mergeCell ref="D3:K3"/>
    <mergeCell ref="N3:P3"/>
    <mergeCell ref="Q3:S3"/>
    <mergeCell ref="D4:G4"/>
    <mergeCell ref="H4:K4"/>
    <mergeCell ref="A22:T22"/>
    <mergeCell ref="A2:A5"/>
    <mergeCell ref="B2:B5"/>
    <mergeCell ref="C3:C5"/>
    <mergeCell ref="L4:L5"/>
    <mergeCell ref="M4:M5"/>
    <mergeCell ref="N4:N5"/>
    <mergeCell ref="O4:O5"/>
    <mergeCell ref="P4:P5"/>
    <mergeCell ref="Q4:Q5"/>
    <mergeCell ref="R4:R5"/>
    <mergeCell ref="S4:S5"/>
    <mergeCell ref="T3:T5"/>
    <mergeCell ref="L2:M3"/>
  </mergeCells>
  <pageMargins left="0.75" right="0.75" top="0.393055555555556" bottom="0.432638888888889" header="0.275" footer="0.354166666666667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3月拨付表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Fine</cp:lastModifiedBy>
  <dcterms:created xsi:type="dcterms:W3CDTF">2023-08-02T00:51:00Z</dcterms:created>
  <dcterms:modified xsi:type="dcterms:W3CDTF">2024-03-12T08:17:49Z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FD715E878CB543AA889BB2538F25963F_13</vt:lpwstr>
  </property>
  <property fmtid="{D5CDD505-2E9C-101B-9397-08002B2CF9AE}" pid="3" name="KSOProductBuildVer">
    <vt:lpwstr>2052-12.1.0.16388</vt:lpwstr>
  </property>
</Properties>
</file>